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" yWindow="300" windowWidth="20730" windowHeight="11700" tabRatio="500"/>
  </bookViews>
  <sheets>
    <sheet name="Blatt1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C3" i="1"/>
  <c r="C6" i="1"/>
  <c r="D6" i="1"/>
  <c r="D2" i="1"/>
  <c r="D3" i="1" s="1"/>
  <c r="D8" i="1"/>
  <c r="D5" i="1"/>
  <c r="C5" i="1"/>
  <c r="B3" i="1"/>
  <c r="B13" i="1" s="1"/>
  <c r="B16" i="1" s="1"/>
  <c r="B14" i="1" s="1"/>
  <c r="D10" i="1" l="1"/>
  <c r="D18" i="1" s="1"/>
  <c r="D11" i="1" s="1"/>
  <c r="C15" i="1"/>
  <c r="C13" i="1"/>
  <c r="C16" i="1" s="1"/>
  <c r="C14" i="1" s="1"/>
  <c r="B15" i="1"/>
  <c r="D13" i="1"/>
  <c r="D16" i="1" s="1"/>
  <c r="D14" i="1" l="1"/>
  <c r="D15" i="1"/>
</calcChain>
</file>

<file path=xl/sharedStrings.xml><?xml version="1.0" encoding="utf-8"?>
<sst xmlns="http://schemas.openxmlformats.org/spreadsheetml/2006/main" count="35" uniqueCount="30">
  <si>
    <t>Die Finanzierung ohne Eigenkapital (100-Prozent-Finanzierung=</t>
  </si>
  <si>
    <t>Die Finanzierung mit zusätzlichem Kapital der Bank (110-Prozent-Finanzierung)</t>
  </si>
  <si>
    <t>Kaufpreis der Immobilie</t>
  </si>
  <si>
    <t>Notwendiges Darlehen</t>
  </si>
  <si>
    <t>Vorhandenes Eigenkapital</t>
  </si>
  <si>
    <t>Tilgungsrate zu Beginn</t>
  </si>
  <si>
    <t>Sollzinssatz p.a.</t>
  </si>
  <si>
    <t>Zusatzkredit für die Nebenkosten</t>
  </si>
  <si>
    <t>Zinssatz für den Zusatzkredit</t>
  </si>
  <si>
    <t>Zinskosten für den Zusatzkredit nach Ablauf von 15 Jahren</t>
  </si>
  <si>
    <t>Ergebnis</t>
  </si>
  <si>
    <t>Die monatlich zu bedienende Rate</t>
  </si>
  <si>
    <t>794,50 Euro</t>
  </si>
  <si>
    <t>969,50 Euro</t>
  </si>
  <si>
    <t>1.146,60 Euro</t>
  </si>
  <si>
    <t>Die bestehenden Zinskosten nach 15 Jahren</t>
  </si>
  <si>
    <t>36.653 Euro</t>
  </si>
  <si>
    <t>91.541 Euro</t>
  </si>
  <si>
    <t>103.418,57 Euro</t>
  </si>
  <si>
    <t>Die bestehende Restschuld nach 15 Jahren</t>
  </si>
  <si>
    <t>46.625 Euro</t>
  </si>
  <si>
    <t>127.031 Euro</t>
  </si>
  <si>
    <t>Gesamtlaufzeit bis zum Ende der Tilgung</t>
  </si>
  <si>
    <t>20 Jahre</t>
  </si>
  <si>
    <t>29 Jahre</t>
  </si>
  <si>
    <t xml:space="preserve">Die Finanzierung mit Eigenkapital </t>
  </si>
  <si>
    <t>Dauer der Zinsbindung in Jahren</t>
  </si>
  <si>
    <t>Gesamtlaufzeit bis zum Ende der Tilgung (Jahre)</t>
  </si>
  <si>
    <t>Gesamtlaufzeit bis zum Ende der Tilgung (Jahre) Zusatzdarlehen</t>
  </si>
  <si>
    <t>Rate pro Monat für den Zusatzkredit inkl. gleicher Tilgungsrate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</si>
</sst>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9" fontId="1" fillId="0" borderId="4" xfId="0" applyNumberFormat="1" applyFont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9" fontId="1" fillId="2" borderId="4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8" fontId="1" fillId="2" borderId="4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1" fillId="2" borderId="3" xfId="0" applyNumberFormat="1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</cellXfs>
  <cellStyles count="3">
    <cellStyle name="Besuchter Hyperlink" xfId="2" builtinId="9" hidden="1"/>
    <cellStyle name="Hyper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60" zoomScaleNormal="60" zoomScalePageLayoutView="90" workbookViewId="0">
      <selection activeCell="B5" sqref="B5"/>
    </sheetView>
  </sheetViews>
  <sheetFormatPr baseColWidth="10" defaultRowHeight="15.75" x14ac:dyDescent="0.25"/>
  <cols>
    <col min="1" max="4" width="37.875" customWidth="1"/>
  </cols>
  <sheetData>
    <row r="1" spans="1:4" ht="32.25" thickBot="1" x14ac:dyDescent="0.3">
      <c r="A1" s="1"/>
      <c r="B1" s="2" t="s">
        <v>25</v>
      </c>
      <c r="C1" s="2" t="s">
        <v>0</v>
      </c>
      <c r="D1" s="2" t="s">
        <v>1</v>
      </c>
    </row>
    <row r="2" spans="1:4" ht="16.5" thickBot="1" x14ac:dyDescent="0.3">
      <c r="A2" s="3" t="s">
        <v>2</v>
      </c>
      <c r="B2" s="7">
        <v>300000</v>
      </c>
      <c r="C2" s="8">
        <f>+B2</f>
        <v>300000</v>
      </c>
      <c r="D2" s="8">
        <f>+B2</f>
        <v>300000</v>
      </c>
    </row>
    <row r="3" spans="1:4" ht="16.5" thickBot="1" x14ac:dyDescent="0.3">
      <c r="A3" s="3" t="s">
        <v>3</v>
      </c>
      <c r="B3" s="8">
        <f>B2-B4</f>
        <v>250000</v>
      </c>
      <c r="C3" s="8">
        <f>C2-C4</f>
        <v>300000</v>
      </c>
      <c r="D3" s="8">
        <f>D2-D4</f>
        <v>300000</v>
      </c>
    </row>
    <row r="4" spans="1:4" ht="16.5" thickBot="1" x14ac:dyDescent="0.3">
      <c r="A4" s="3" t="s">
        <v>4</v>
      </c>
      <c r="B4" s="7">
        <v>50000</v>
      </c>
      <c r="C4" s="9">
        <v>0</v>
      </c>
      <c r="D4" s="9">
        <v>0</v>
      </c>
    </row>
    <row r="5" spans="1:4" ht="16.5" thickBot="1" x14ac:dyDescent="0.3">
      <c r="A5" s="3" t="s">
        <v>26</v>
      </c>
      <c r="B5" s="4">
        <v>15</v>
      </c>
      <c r="C5" s="9">
        <f>+B5</f>
        <v>15</v>
      </c>
      <c r="D5" s="9">
        <f>+B5</f>
        <v>15</v>
      </c>
    </row>
    <row r="6" spans="1:4" ht="16.5" thickBot="1" x14ac:dyDescent="0.3">
      <c r="A6" s="3" t="s">
        <v>5</v>
      </c>
      <c r="B6" s="5">
        <v>0.02</v>
      </c>
      <c r="C6" s="10">
        <f>+B6</f>
        <v>0.02</v>
      </c>
      <c r="D6" s="10">
        <f>+B6</f>
        <v>0.02</v>
      </c>
    </row>
    <row r="7" spans="1:4" ht="16.5" thickBot="1" x14ac:dyDescent="0.3">
      <c r="A7" s="3" t="s">
        <v>6</v>
      </c>
      <c r="B7" s="6">
        <v>2.5399999999999999E-2</v>
      </c>
      <c r="C7" s="6">
        <v>3.5400000000000001E-2</v>
      </c>
      <c r="D7" s="6">
        <v>3.5400000000000001E-2</v>
      </c>
    </row>
    <row r="8" spans="1:4" ht="16.5" thickBot="1" x14ac:dyDescent="0.3">
      <c r="A8" s="3" t="s">
        <v>7</v>
      </c>
      <c r="B8" s="9">
        <v>0</v>
      </c>
      <c r="C8" s="9">
        <v>0</v>
      </c>
      <c r="D8" s="8">
        <f>0.1*D2</f>
        <v>30000</v>
      </c>
    </row>
    <row r="9" spans="1:4" ht="16.5" thickBot="1" x14ac:dyDescent="0.3">
      <c r="A9" s="3" t="s">
        <v>8</v>
      </c>
      <c r="B9" s="4"/>
      <c r="C9" s="4"/>
      <c r="D9" s="6">
        <v>5.9900000000000002E-2</v>
      </c>
    </row>
    <row r="10" spans="1:4" ht="32.25" thickBot="1" x14ac:dyDescent="0.3">
      <c r="A10" s="11" t="s">
        <v>29</v>
      </c>
      <c r="B10" s="4"/>
      <c r="C10" s="4"/>
      <c r="D10" s="13">
        <f>+(D9+D6)*D8/12</f>
        <v>199.75</v>
      </c>
    </row>
    <row r="11" spans="1:4" ht="32.25" thickBot="1" x14ac:dyDescent="0.3">
      <c r="A11" s="3" t="s">
        <v>9</v>
      </c>
      <c r="B11" s="4"/>
      <c r="C11" s="4"/>
      <c r="D11" s="12">
        <f>CUMIPMT(D9/12,+D18*12,D8,1,180,0)</f>
        <v>-21426.451222391199</v>
      </c>
    </row>
    <row r="12" spans="1:4" ht="16.5" thickBot="1" x14ac:dyDescent="0.3">
      <c r="A12" s="3" t="s">
        <v>10</v>
      </c>
      <c r="B12" s="4"/>
      <c r="C12" s="4"/>
      <c r="D12" s="4"/>
    </row>
    <row r="13" spans="1:4" ht="16.5" thickBot="1" x14ac:dyDescent="0.3">
      <c r="A13" s="3" t="s">
        <v>11</v>
      </c>
      <c r="B13" s="9">
        <f>+(B7+B6)*B3/12</f>
        <v>945.83333333333314</v>
      </c>
      <c r="C13" s="9">
        <f>+(C7+C6)*C3/12</f>
        <v>1385</v>
      </c>
      <c r="D13" s="9">
        <f>+(D7+D6)*D3/12+D10</f>
        <v>1584.75</v>
      </c>
    </row>
    <row r="14" spans="1:4" ht="32.25" thickBot="1" x14ac:dyDescent="0.3">
      <c r="A14" s="3" t="s">
        <v>15</v>
      </c>
      <c r="B14" s="12">
        <f>CUMIPMT(B7/12,+B16*12,B3,1,180,0)</f>
        <v>-79077.09921816038</v>
      </c>
      <c r="C14" s="12">
        <f>CUMIPMT(C7/12,+C16*12,C3,1,180,0)</f>
        <v>-130774.0260475187</v>
      </c>
      <c r="D14" s="12">
        <f>CUMIPMT(D7/12,+D16*12,D3,1,180,0)+D11</f>
        <v>-152200.4772699099</v>
      </c>
    </row>
    <row r="15" spans="1:4" ht="32.25" thickBot="1" x14ac:dyDescent="0.3">
      <c r="A15" s="3" t="s">
        <v>19</v>
      </c>
      <c r="B15" s="12">
        <f>+B3-B13*180-B14</f>
        <v>158827.09921816041</v>
      </c>
      <c r="C15" s="12">
        <f>+C3-C13*180-C14</f>
        <v>181474.02604751871</v>
      </c>
      <c r="D15" s="12">
        <f>+D3-D13*180-D14+D8-D10*180-D11</f>
        <v>182416.92849230109</v>
      </c>
    </row>
    <row r="16" spans="1:4" ht="44.1" customHeight="1" x14ac:dyDescent="0.25">
      <c r="A16" s="14" t="s">
        <v>27</v>
      </c>
      <c r="B16" s="16">
        <f>NPER(B7/12,B13,-B3,0,0)/12</f>
        <v>32.308941971193455</v>
      </c>
      <c r="C16" s="16">
        <f>NPER(C7/12,C13,-C3,0,0)/12</f>
        <v>28.823428875926055</v>
      </c>
      <c r="D16" s="16">
        <f>NPER(D7/12,D13-D10,-D3,0,0)/12</f>
        <v>28.823428875926055</v>
      </c>
    </row>
    <row r="17" spans="1:4" ht="16.5" thickBot="1" x14ac:dyDescent="0.3">
      <c r="A17" s="15"/>
      <c r="B17" s="17"/>
      <c r="C17" s="17"/>
      <c r="D17" s="17"/>
    </row>
    <row r="18" spans="1:4" x14ac:dyDescent="0.25">
      <c r="A18" s="18" t="s">
        <v>28</v>
      </c>
      <c r="D18" s="16">
        <f>NPER(D9/12,D10,-D8,0,0)/12</f>
        <v>23.180259572777761</v>
      </c>
    </row>
    <row r="19" spans="1:4" ht="16.5" thickBot="1" x14ac:dyDescent="0.3">
      <c r="A19" s="19"/>
      <c r="D19" s="17"/>
    </row>
    <row r="23" spans="1:4" x14ac:dyDescent="0.25">
      <c r="A23" t="s">
        <v>11</v>
      </c>
      <c r="B23" t="s">
        <v>12</v>
      </c>
      <c r="C23" t="s">
        <v>13</v>
      </c>
      <c r="D23" t="s">
        <v>14</v>
      </c>
    </row>
    <row r="24" spans="1:4" x14ac:dyDescent="0.25">
      <c r="A24" t="s">
        <v>15</v>
      </c>
      <c r="B24" t="s">
        <v>16</v>
      </c>
      <c r="C24" t="s">
        <v>17</v>
      </c>
      <c r="D24" t="s">
        <v>18</v>
      </c>
    </row>
    <row r="25" spans="1:4" x14ac:dyDescent="0.25">
      <c r="A25" t="s">
        <v>19</v>
      </c>
      <c r="B25" t="s">
        <v>20</v>
      </c>
      <c r="C25" t="s">
        <v>21</v>
      </c>
      <c r="D25" t="s">
        <v>21</v>
      </c>
    </row>
    <row r="26" spans="1:4" x14ac:dyDescent="0.25">
      <c r="A26" t="s">
        <v>22</v>
      </c>
      <c r="B26" t="s">
        <v>23</v>
      </c>
      <c r="C26" t="s">
        <v>24</v>
      </c>
      <c r="D26" t="s">
        <v>24</v>
      </c>
    </row>
  </sheetData>
  <mergeCells count="6">
    <mergeCell ref="A16:A17"/>
    <mergeCell ref="B16:B17"/>
    <mergeCell ref="C16:C17"/>
    <mergeCell ref="D16:D17"/>
    <mergeCell ref="D18:D19"/>
    <mergeCell ref="A18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Reinfeld</dc:creator>
  <cp:lastModifiedBy>SEO-Redaktion</cp:lastModifiedBy>
  <dcterms:created xsi:type="dcterms:W3CDTF">2017-03-16T19:00:05Z</dcterms:created>
  <dcterms:modified xsi:type="dcterms:W3CDTF">2017-03-23T15:25:51Z</dcterms:modified>
</cp:coreProperties>
</file>